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315" windowHeight="4680" activeTab="2"/>
  </bookViews>
  <sheets>
    <sheet name="Sheet2" sheetId="2" r:id="rId1"/>
    <sheet name="Sheet3" sheetId="3" r:id="rId2"/>
    <sheet name="Firma_Procesorul" sheetId="1" r:id="rId3"/>
    <sheet name="Sheet4" sheetId="4" r:id="rId4"/>
  </sheets>
  <definedNames>
    <definedName name="_xlnm.Print_Titles" localSheetId="2">Firma_Procesorul!$1:$1</definedName>
  </definedNames>
  <calcPr calcId="144525"/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2" i="1"/>
  <c r="I18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2" i="1"/>
  <c r="L18" i="1"/>
  <c r="L17" i="1"/>
  <c r="G17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<sst xmlns="http://schemas.openxmlformats.org/spreadsheetml/2006/main" count="76" uniqueCount="65">
  <si>
    <t>Nr. crt</t>
  </si>
  <si>
    <t>Nume</t>
  </si>
  <si>
    <t>Prenume</t>
  </si>
  <si>
    <t>Adresa</t>
  </si>
  <si>
    <t>An incadrare</t>
  </si>
  <si>
    <t>Functia</t>
  </si>
  <si>
    <t>Salariu brut</t>
  </si>
  <si>
    <t>Salariu net</t>
  </si>
  <si>
    <t>Spulber</t>
  </si>
  <si>
    <t>Maria</t>
  </si>
  <si>
    <t>Iordan</t>
  </si>
  <si>
    <t>Adrian</t>
  </si>
  <si>
    <t>director adjunct</t>
  </si>
  <si>
    <t>director general</t>
  </si>
  <si>
    <t>Popovici</t>
  </si>
  <si>
    <t>Mihaela</t>
  </si>
  <si>
    <t>secretară</t>
  </si>
  <si>
    <t>Bucuresti, sect.2, str.Iancu Jianu, nr.3</t>
  </si>
  <si>
    <t>Bucuresti, sect.3, str.Florilor, nr.9</t>
  </si>
  <si>
    <t>Impozit(19%)</t>
  </si>
  <si>
    <t>București, sect.1, str. Mihai Eminescu, nr.31</t>
  </si>
  <si>
    <t>Ilie</t>
  </si>
  <si>
    <t>Cătălin</t>
  </si>
  <si>
    <t>Bucuresti, sect.3, str.Calea Victoriei, nr.19</t>
  </si>
  <si>
    <t>șofer</t>
  </si>
  <si>
    <t>Amariei</t>
  </si>
  <si>
    <t>Iulian</t>
  </si>
  <si>
    <t>București, sect.1, str. Mihai Eminescu, nr.14</t>
  </si>
  <si>
    <t>Iosif</t>
  </si>
  <si>
    <t>Cristina</t>
  </si>
  <si>
    <t>Cristea</t>
  </si>
  <si>
    <t>Mardare</t>
  </si>
  <si>
    <t>Iulia</t>
  </si>
  <si>
    <t>București, sect.4, B-dul Unirii, nr.1</t>
  </si>
  <si>
    <t>București, sect.4, str. Constantin Brâncoveanu, nr.11</t>
  </si>
  <si>
    <t>București sect.1, str. Aerogării, nr.27</t>
  </si>
  <si>
    <t>Bucurenciu</t>
  </si>
  <si>
    <t>Alina</t>
  </si>
  <si>
    <t>București, sect.2, str. Primăverii, nr.2</t>
  </si>
  <si>
    <t xml:space="preserve">Vasilescu </t>
  </si>
  <si>
    <t>Marian</t>
  </si>
  <si>
    <t>București, sect. 5, str. Dumbrava, nr 22</t>
  </si>
  <si>
    <t>Iorga</t>
  </si>
  <si>
    <t>Alin</t>
  </si>
  <si>
    <t>București, sect. 6, str. Popas, nr.7</t>
  </si>
  <si>
    <t>Dragne</t>
  </si>
  <si>
    <t>Vasile</t>
  </si>
  <si>
    <t>București, sect. 4, str. Viselor, nr.10</t>
  </si>
  <si>
    <t>Irimia</t>
  </si>
  <si>
    <t>București, sect. 2, str. Iluziei, nr.33</t>
  </si>
  <si>
    <t>Gavrilă</t>
  </si>
  <si>
    <t>Angela</t>
  </si>
  <si>
    <t>București, sect. 6, str. Popa Nan, nr.12</t>
  </si>
  <si>
    <t>Primă (2%)</t>
  </si>
  <si>
    <t>analist programator</t>
  </si>
  <si>
    <t>Total-brut       =</t>
  </si>
  <si>
    <t>tva=</t>
  </si>
  <si>
    <t>prima=</t>
  </si>
  <si>
    <t>Impozit_Primă</t>
  </si>
  <si>
    <t>Venit final</t>
  </si>
  <si>
    <t xml:space="preserve">            Venit_min=</t>
  </si>
  <si>
    <t xml:space="preserve">            Venit_max=</t>
  </si>
  <si>
    <t>Salarizare</t>
  </si>
  <si>
    <t>Medie_primă=</t>
  </si>
  <si>
    <t>Mărire_sal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</si>
</sst>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lei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1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medium">
        <color rgb="FF0070C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0070C0"/>
      </top>
      <bottom style="thin">
        <color rgb="FF00B0F0"/>
      </bottom>
      <diagonal/>
    </border>
    <border>
      <left style="thin">
        <color rgb="FF00B0F0"/>
      </left>
      <right style="medium">
        <color rgb="FF0070C0"/>
      </right>
      <top style="medium">
        <color rgb="FF0070C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medium">
        <color rgb="FF0070C0"/>
      </right>
      <top style="thin">
        <color rgb="FF00B0F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thin">
        <color rgb="FF00B0F0"/>
      </top>
      <bottom style="medium">
        <color rgb="FF0070C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medium">
        <color rgb="FF0070C0"/>
      </bottom>
      <diagonal/>
    </border>
    <border>
      <left style="thin">
        <color rgb="FF00B0F0"/>
      </left>
      <right/>
      <top style="medium">
        <color rgb="FF0070C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2" fontId="2" fillId="2" borderId="1" xfId="0" applyNumberFormat="1" applyFont="1" applyFill="1" applyBorder="1"/>
    <xf numFmtId="2" fontId="2" fillId="2" borderId="8" xfId="0" applyNumberFormat="1" applyFont="1" applyFill="1" applyBorder="1"/>
    <xf numFmtId="0" fontId="2" fillId="2" borderId="0" xfId="0" applyFont="1" applyFill="1" applyBorder="1"/>
    <xf numFmtId="164" fontId="2" fillId="2" borderId="6" xfId="0" applyNumberFormat="1" applyFont="1" applyFill="1" applyBorder="1"/>
    <xf numFmtId="9" fontId="0" fillId="0" borderId="0" xfId="0" applyNumberFormat="1" applyAlignment="1">
      <alignment horizontal="left"/>
    </xf>
    <xf numFmtId="0" fontId="3" fillId="2" borderId="9" xfId="0" applyFont="1" applyFill="1" applyBorder="1"/>
    <xf numFmtId="2" fontId="2" fillId="2" borderId="10" xfId="0" applyNumberFormat="1" applyFont="1" applyFill="1" applyBorder="1"/>
    <xf numFmtId="2" fontId="1" fillId="0" borderId="0" xfId="0" applyNumberFormat="1" applyFont="1"/>
    <xf numFmtId="0" fontId="4" fillId="0" borderId="0" xfId="0" applyFont="1"/>
    <xf numFmtId="2" fontId="0" fillId="0" borderId="0" xfId="0" applyNumberFormat="1"/>
    <xf numFmtId="0" fontId="0" fillId="2" borderId="0" xfId="0" applyFill="1"/>
    <xf numFmtId="0" fontId="5" fillId="0" borderId="0" xfId="0" applyFont="1"/>
  </cellXfs>
  <cellStyles count="1">
    <cellStyle name="Normal" xfId="0" builtinId="0"/>
  </cellStyles>
  <dxfs count="1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9FF33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9FF33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9FF33"/>
        </patternFill>
      </fill>
    </dxf>
  </dxfs>
  <tableStyles count="0" defaultTableStyle="TableStyleMedium2" defaultPivotStyle="PivotStyleLight16"/>
  <colors>
    <mruColors>
      <color rgb="FFCC99FF"/>
      <color rgb="FF33CC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view="pageLayout" zoomScale="178" zoomScaleNormal="100" zoomScalePageLayoutView="178" workbookViewId="0">
      <selection activeCell="N3" sqref="N3"/>
    </sheetView>
  </sheetViews>
  <sheetFormatPr defaultRowHeight="15" x14ac:dyDescent="0.25"/>
  <cols>
    <col min="1" max="1" width="5.28515625" customWidth="1"/>
    <col min="2" max="2" width="9.140625" customWidth="1"/>
    <col min="3" max="3" width="8.42578125" customWidth="1"/>
    <col min="4" max="4" width="6.7109375" customWidth="1"/>
    <col min="5" max="5" width="9.42578125" customWidth="1"/>
    <col min="6" max="6" width="12.85546875" customWidth="1"/>
    <col min="7" max="7" width="9" customWidth="1"/>
    <col min="8" max="8" width="12.5703125" customWidth="1"/>
    <col min="9" max="9" width="8.42578125" customWidth="1"/>
    <col min="10" max="10" width="9.5703125" customWidth="1"/>
    <col min="11" max="11" width="9.140625" customWidth="1"/>
    <col min="12" max="12" width="8.140625" customWidth="1"/>
  </cols>
  <sheetData>
    <row r="1" spans="1:14" s="1" customFormat="1" ht="12.75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19</v>
      </c>
      <c r="I1" s="4" t="s">
        <v>53</v>
      </c>
      <c r="J1" s="14" t="s">
        <v>58</v>
      </c>
      <c r="K1" s="5" t="s">
        <v>7</v>
      </c>
      <c r="L1" s="17" t="s">
        <v>59</v>
      </c>
      <c r="M1" s="17" t="s">
        <v>62</v>
      </c>
      <c r="N1" s="20" t="s">
        <v>64</v>
      </c>
    </row>
    <row r="2" spans="1:14" s="1" customFormat="1" ht="11.25" x14ac:dyDescent="0.2">
      <c r="A2" s="6">
        <v>1</v>
      </c>
      <c r="B2" s="2" t="s">
        <v>8</v>
      </c>
      <c r="C2" s="2" t="s">
        <v>9</v>
      </c>
      <c r="D2" s="2" t="s">
        <v>18</v>
      </c>
      <c r="E2" s="2">
        <v>1991</v>
      </c>
      <c r="F2" s="2" t="s">
        <v>13</v>
      </c>
      <c r="G2" s="9">
        <v>4500</v>
      </c>
      <c r="H2" s="9">
        <f>G2*$D$18</f>
        <v>855</v>
      </c>
      <c r="I2" s="9">
        <f>G2*$D$19</f>
        <v>90</v>
      </c>
      <c r="J2" s="15">
        <f>I2*$D$18</f>
        <v>17.100000000000001</v>
      </c>
      <c r="K2" s="12">
        <f>G2-H2</f>
        <v>3645</v>
      </c>
      <c r="L2" s="16">
        <f>K2+(I2-J2)</f>
        <v>3717.9</v>
      </c>
      <c r="M2" s="1" t="str">
        <f>IF(L2&lt;2500,"salariu mic","salariu bun")</f>
        <v>salariu bun</v>
      </c>
      <c r="N2" s="1">
        <f>IF(L2&lt;2500,L2+500,L2)</f>
        <v>3717.9</v>
      </c>
    </row>
    <row r="3" spans="1:14" s="1" customFormat="1" ht="11.25" x14ac:dyDescent="0.2">
      <c r="A3" s="6">
        <v>2</v>
      </c>
      <c r="B3" s="2" t="s">
        <v>10</v>
      </c>
      <c r="C3" s="2" t="s">
        <v>11</v>
      </c>
      <c r="D3" s="2" t="s">
        <v>17</v>
      </c>
      <c r="E3" s="2">
        <v>1991</v>
      </c>
      <c r="F3" s="2" t="s">
        <v>12</v>
      </c>
      <c r="G3" s="9">
        <v>4300</v>
      </c>
      <c r="H3" s="9">
        <f t="shared" ref="H3:H15" si="0">G3*$D$18</f>
        <v>817</v>
      </c>
      <c r="I3" s="9">
        <f t="shared" ref="I3:I15" si="1">G3*$D$19</f>
        <v>86</v>
      </c>
      <c r="J3" s="15">
        <f t="shared" ref="J3:J15" si="2">I3*$D$18</f>
        <v>16.34</v>
      </c>
      <c r="K3" s="12">
        <f t="shared" ref="K3:K15" si="3">G3-H3</f>
        <v>3483</v>
      </c>
      <c r="L3" s="16">
        <f t="shared" ref="L3:L15" si="4">K3+(I3-J3)</f>
        <v>3552.66</v>
      </c>
      <c r="M3" s="1" t="str">
        <f t="shared" ref="M3:M15" si="5">IF(L3&lt;2500,"salariu mic","salariu bun")</f>
        <v>salariu bun</v>
      </c>
      <c r="N3" s="1">
        <f t="shared" ref="N3:N15" si="6">IF(L3&lt;2500,L3+500,L3)</f>
        <v>3552.66</v>
      </c>
    </row>
    <row r="4" spans="1:14" s="1" customFormat="1" ht="11.25" x14ac:dyDescent="0.2">
      <c r="A4" s="6">
        <v>3</v>
      </c>
      <c r="B4" s="2" t="s">
        <v>14</v>
      </c>
      <c r="C4" s="2" t="s">
        <v>15</v>
      </c>
      <c r="D4" s="2" t="s">
        <v>20</v>
      </c>
      <c r="E4" s="2">
        <v>1991</v>
      </c>
      <c r="F4" s="2" t="s">
        <v>16</v>
      </c>
      <c r="G4" s="9">
        <v>2000</v>
      </c>
      <c r="H4" s="9">
        <f t="shared" si="0"/>
        <v>380</v>
      </c>
      <c r="I4" s="9">
        <f t="shared" si="1"/>
        <v>40</v>
      </c>
      <c r="J4" s="15">
        <f t="shared" si="2"/>
        <v>7.6</v>
      </c>
      <c r="K4" s="12">
        <f t="shared" si="3"/>
        <v>1620</v>
      </c>
      <c r="L4" s="16">
        <f t="shared" si="4"/>
        <v>1652.4</v>
      </c>
      <c r="M4" s="1" t="str">
        <f t="shared" si="5"/>
        <v>salariu mic</v>
      </c>
      <c r="N4" s="1">
        <f t="shared" si="6"/>
        <v>2152.4</v>
      </c>
    </row>
    <row r="5" spans="1:14" s="1" customFormat="1" ht="11.25" x14ac:dyDescent="0.2">
      <c r="A5" s="6">
        <v>4</v>
      </c>
      <c r="B5" s="2" t="s">
        <v>50</v>
      </c>
      <c r="C5" s="2" t="s">
        <v>51</v>
      </c>
      <c r="D5" s="2" t="s">
        <v>52</v>
      </c>
      <c r="E5" s="2">
        <v>1991</v>
      </c>
      <c r="F5" s="2" t="s">
        <v>16</v>
      </c>
      <c r="G5" s="9">
        <v>2000</v>
      </c>
      <c r="H5" s="9">
        <f t="shared" si="0"/>
        <v>380</v>
      </c>
      <c r="I5" s="9">
        <f t="shared" si="1"/>
        <v>40</v>
      </c>
      <c r="J5" s="15">
        <f t="shared" si="2"/>
        <v>7.6</v>
      </c>
      <c r="K5" s="12">
        <f t="shared" si="3"/>
        <v>1620</v>
      </c>
      <c r="L5" s="16">
        <f t="shared" si="4"/>
        <v>1652.4</v>
      </c>
      <c r="M5" s="1" t="str">
        <f t="shared" si="5"/>
        <v>salariu mic</v>
      </c>
      <c r="N5" s="1">
        <f t="shared" si="6"/>
        <v>2152.4</v>
      </c>
    </row>
    <row r="6" spans="1:14" s="1" customFormat="1" ht="11.25" x14ac:dyDescent="0.2">
      <c r="A6" s="6">
        <v>5</v>
      </c>
      <c r="B6" s="2" t="s">
        <v>21</v>
      </c>
      <c r="C6" s="2" t="s">
        <v>22</v>
      </c>
      <c r="D6" s="2" t="s">
        <v>23</v>
      </c>
      <c r="E6" s="2">
        <v>1991</v>
      </c>
      <c r="F6" s="2" t="s">
        <v>24</v>
      </c>
      <c r="G6" s="9">
        <v>1500</v>
      </c>
      <c r="H6" s="9">
        <f t="shared" si="0"/>
        <v>285</v>
      </c>
      <c r="I6" s="9">
        <f t="shared" si="1"/>
        <v>30</v>
      </c>
      <c r="J6" s="15">
        <f t="shared" si="2"/>
        <v>5.7</v>
      </c>
      <c r="K6" s="12">
        <f t="shared" si="3"/>
        <v>1215</v>
      </c>
      <c r="L6" s="16">
        <f t="shared" si="4"/>
        <v>1239.3</v>
      </c>
      <c r="M6" s="1" t="str">
        <f t="shared" si="5"/>
        <v>salariu mic</v>
      </c>
      <c r="N6" s="1">
        <f t="shared" si="6"/>
        <v>1739.3</v>
      </c>
    </row>
    <row r="7" spans="1:14" s="1" customFormat="1" ht="11.25" x14ac:dyDescent="0.2">
      <c r="A7" s="6">
        <v>6</v>
      </c>
      <c r="B7" s="2" t="s">
        <v>25</v>
      </c>
      <c r="C7" s="2" t="s">
        <v>26</v>
      </c>
      <c r="D7" s="2" t="s">
        <v>27</v>
      </c>
      <c r="E7" s="2">
        <v>1991</v>
      </c>
      <c r="F7" s="2" t="s">
        <v>54</v>
      </c>
      <c r="G7" s="9">
        <v>3500</v>
      </c>
      <c r="H7" s="9">
        <f t="shared" si="0"/>
        <v>665</v>
      </c>
      <c r="I7" s="9">
        <f t="shared" si="1"/>
        <v>70</v>
      </c>
      <c r="J7" s="15">
        <f t="shared" si="2"/>
        <v>13.3</v>
      </c>
      <c r="K7" s="12">
        <f t="shared" si="3"/>
        <v>2835</v>
      </c>
      <c r="L7" s="16">
        <f t="shared" si="4"/>
        <v>2891.7</v>
      </c>
      <c r="M7" s="1" t="str">
        <f t="shared" si="5"/>
        <v>salariu bun</v>
      </c>
      <c r="N7" s="1">
        <f t="shared" si="6"/>
        <v>2891.7</v>
      </c>
    </row>
    <row r="8" spans="1:14" s="1" customFormat="1" ht="11.25" x14ac:dyDescent="0.2">
      <c r="A8" s="6">
        <v>7</v>
      </c>
      <c r="B8" s="2" t="s">
        <v>28</v>
      </c>
      <c r="C8" s="2" t="s">
        <v>29</v>
      </c>
      <c r="D8" s="2" t="s">
        <v>33</v>
      </c>
      <c r="E8" s="2">
        <v>1991</v>
      </c>
      <c r="F8" s="2" t="s">
        <v>54</v>
      </c>
      <c r="G8" s="9">
        <v>3500</v>
      </c>
      <c r="H8" s="9">
        <f t="shared" si="0"/>
        <v>665</v>
      </c>
      <c r="I8" s="9">
        <f t="shared" si="1"/>
        <v>70</v>
      </c>
      <c r="J8" s="15">
        <f t="shared" si="2"/>
        <v>13.3</v>
      </c>
      <c r="K8" s="12">
        <f t="shared" si="3"/>
        <v>2835</v>
      </c>
      <c r="L8" s="16">
        <f t="shared" si="4"/>
        <v>2891.7</v>
      </c>
      <c r="M8" s="1" t="str">
        <f t="shared" si="5"/>
        <v>salariu bun</v>
      </c>
      <c r="N8" s="1">
        <f t="shared" si="6"/>
        <v>2891.7</v>
      </c>
    </row>
    <row r="9" spans="1:14" s="1" customFormat="1" ht="11.25" x14ac:dyDescent="0.2">
      <c r="A9" s="6">
        <v>8</v>
      </c>
      <c r="B9" s="2" t="s">
        <v>30</v>
      </c>
      <c r="C9" s="2" t="s">
        <v>15</v>
      </c>
      <c r="D9" s="2" t="s">
        <v>34</v>
      </c>
      <c r="E9" s="2">
        <v>1991</v>
      </c>
      <c r="F9" s="2" t="s">
        <v>54</v>
      </c>
      <c r="G9" s="9">
        <v>3500</v>
      </c>
      <c r="H9" s="9">
        <f t="shared" si="0"/>
        <v>665</v>
      </c>
      <c r="I9" s="9">
        <f t="shared" si="1"/>
        <v>70</v>
      </c>
      <c r="J9" s="15">
        <f t="shared" si="2"/>
        <v>13.3</v>
      </c>
      <c r="K9" s="12">
        <f t="shared" si="3"/>
        <v>2835</v>
      </c>
      <c r="L9" s="16">
        <f t="shared" si="4"/>
        <v>2891.7</v>
      </c>
      <c r="M9" s="1" t="str">
        <f t="shared" si="5"/>
        <v>salariu bun</v>
      </c>
      <c r="N9" s="1">
        <f t="shared" si="6"/>
        <v>2891.7</v>
      </c>
    </row>
    <row r="10" spans="1:14" s="1" customFormat="1" ht="11.25" x14ac:dyDescent="0.2">
      <c r="A10" s="6">
        <v>9</v>
      </c>
      <c r="B10" s="2" t="s">
        <v>31</v>
      </c>
      <c r="C10" s="2" t="s">
        <v>32</v>
      </c>
      <c r="D10" s="2" t="s">
        <v>35</v>
      </c>
      <c r="E10" s="2">
        <v>1996</v>
      </c>
      <c r="F10" s="2" t="s">
        <v>54</v>
      </c>
      <c r="G10" s="9">
        <v>3300</v>
      </c>
      <c r="H10" s="9">
        <f t="shared" si="0"/>
        <v>627</v>
      </c>
      <c r="I10" s="9">
        <f t="shared" si="1"/>
        <v>66</v>
      </c>
      <c r="J10" s="15">
        <f t="shared" si="2"/>
        <v>12.540000000000001</v>
      </c>
      <c r="K10" s="12">
        <f t="shared" si="3"/>
        <v>2673</v>
      </c>
      <c r="L10" s="16">
        <f t="shared" si="4"/>
        <v>2726.46</v>
      </c>
      <c r="M10" s="1" t="str">
        <f t="shared" si="5"/>
        <v>salariu bun</v>
      </c>
      <c r="N10" s="1">
        <f t="shared" si="6"/>
        <v>2726.46</v>
      </c>
    </row>
    <row r="11" spans="1:14" s="1" customFormat="1" ht="11.25" x14ac:dyDescent="0.2">
      <c r="A11" s="6">
        <v>10</v>
      </c>
      <c r="B11" s="2" t="s">
        <v>36</v>
      </c>
      <c r="C11" s="2" t="s">
        <v>37</v>
      </c>
      <c r="D11" s="2" t="s">
        <v>38</v>
      </c>
      <c r="E11" s="2">
        <v>1998</v>
      </c>
      <c r="F11" s="2" t="s">
        <v>54</v>
      </c>
      <c r="G11" s="9">
        <v>3100</v>
      </c>
      <c r="H11" s="9">
        <f t="shared" si="0"/>
        <v>589</v>
      </c>
      <c r="I11" s="9">
        <f t="shared" si="1"/>
        <v>62</v>
      </c>
      <c r="J11" s="15">
        <f t="shared" si="2"/>
        <v>11.78</v>
      </c>
      <c r="K11" s="12">
        <f t="shared" si="3"/>
        <v>2511</v>
      </c>
      <c r="L11" s="16">
        <f t="shared" si="4"/>
        <v>2561.2199999999998</v>
      </c>
      <c r="M11" s="1" t="str">
        <f t="shared" si="5"/>
        <v>salariu bun</v>
      </c>
      <c r="N11" s="1">
        <f t="shared" si="6"/>
        <v>2561.2199999999998</v>
      </c>
    </row>
    <row r="12" spans="1:14" s="1" customFormat="1" ht="11.25" x14ac:dyDescent="0.2">
      <c r="A12" s="6">
        <v>11</v>
      </c>
      <c r="B12" s="2" t="s">
        <v>39</v>
      </c>
      <c r="C12" s="2" t="s">
        <v>40</v>
      </c>
      <c r="D12" s="2" t="s">
        <v>41</v>
      </c>
      <c r="E12" s="2">
        <v>2003</v>
      </c>
      <c r="F12" s="2" t="s">
        <v>54</v>
      </c>
      <c r="G12" s="9">
        <v>3000</v>
      </c>
      <c r="H12" s="9">
        <f t="shared" si="0"/>
        <v>570</v>
      </c>
      <c r="I12" s="9">
        <f t="shared" si="1"/>
        <v>60</v>
      </c>
      <c r="J12" s="15">
        <f t="shared" si="2"/>
        <v>11.4</v>
      </c>
      <c r="K12" s="12">
        <f t="shared" si="3"/>
        <v>2430</v>
      </c>
      <c r="L12" s="16">
        <f t="shared" si="4"/>
        <v>2478.6</v>
      </c>
      <c r="M12" s="1" t="str">
        <f t="shared" si="5"/>
        <v>salariu mic</v>
      </c>
      <c r="N12" s="1">
        <f t="shared" si="6"/>
        <v>2978.6</v>
      </c>
    </row>
    <row r="13" spans="1:14" s="1" customFormat="1" ht="11.25" x14ac:dyDescent="0.2">
      <c r="A13" s="6">
        <v>12</v>
      </c>
      <c r="B13" s="2" t="s">
        <v>42</v>
      </c>
      <c r="C13" s="2" t="s">
        <v>43</v>
      </c>
      <c r="D13" s="2" t="s">
        <v>44</v>
      </c>
      <c r="E13" s="2">
        <v>2008</v>
      </c>
      <c r="F13" s="2" t="s">
        <v>54</v>
      </c>
      <c r="G13" s="9">
        <v>2800</v>
      </c>
      <c r="H13" s="9">
        <f t="shared" si="0"/>
        <v>532</v>
      </c>
      <c r="I13" s="9">
        <f t="shared" si="1"/>
        <v>56</v>
      </c>
      <c r="J13" s="15">
        <f t="shared" si="2"/>
        <v>10.64</v>
      </c>
      <c r="K13" s="12">
        <f t="shared" si="3"/>
        <v>2268</v>
      </c>
      <c r="L13" s="16">
        <f t="shared" si="4"/>
        <v>2313.36</v>
      </c>
      <c r="M13" s="1" t="str">
        <f t="shared" si="5"/>
        <v>salariu mic</v>
      </c>
      <c r="N13" s="1">
        <f t="shared" si="6"/>
        <v>2813.36</v>
      </c>
    </row>
    <row r="14" spans="1:14" s="1" customFormat="1" ht="11.25" x14ac:dyDescent="0.2">
      <c r="A14" s="6">
        <v>13</v>
      </c>
      <c r="B14" s="2" t="s">
        <v>45</v>
      </c>
      <c r="C14" s="2" t="s">
        <v>46</v>
      </c>
      <c r="D14" s="2" t="s">
        <v>47</v>
      </c>
      <c r="E14" s="2">
        <v>2011</v>
      </c>
      <c r="F14" s="2" t="s">
        <v>54</v>
      </c>
      <c r="G14" s="9">
        <v>2600</v>
      </c>
      <c r="H14" s="9">
        <f t="shared" si="0"/>
        <v>494</v>
      </c>
      <c r="I14" s="9">
        <f t="shared" si="1"/>
        <v>52</v>
      </c>
      <c r="J14" s="15">
        <f t="shared" si="2"/>
        <v>9.8800000000000008</v>
      </c>
      <c r="K14" s="12">
        <f t="shared" si="3"/>
        <v>2106</v>
      </c>
      <c r="L14" s="16">
        <f t="shared" si="4"/>
        <v>2148.12</v>
      </c>
      <c r="M14" s="1" t="str">
        <f t="shared" si="5"/>
        <v>salariu mic</v>
      </c>
      <c r="N14" s="1">
        <f t="shared" si="6"/>
        <v>2648.12</v>
      </c>
    </row>
    <row r="15" spans="1:14" s="1" customFormat="1" ht="12" thickBot="1" x14ac:dyDescent="0.25">
      <c r="A15" s="7">
        <v>14</v>
      </c>
      <c r="B15" s="8" t="s">
        <v>48</v>
      </c>
      <c r="C15" s="8" t="s">
        <v>40</v>
      </c>
      <c r="D15" s="8" t="s">
        <v>49</v>
      </c>
      <c r="E15" s="8">
        <v>2011</v>
      </c>
      <c r="F15" s="8" t="s">
        <v>54</v>
      </c>
      <c r="G15" s="10">
        <v>2600</v>
      </c>
      <c r="H15" s="9">
        <f t="shared" si="0"/>
        <v>494</v>
      </c>
      <c r="I15" s="9">
        <f t="shared" si="1"/>
        <v>52</v>
      </c>
      <c r="J15" s="15">
        <f t="shared" si="2"/>
        <v>9.8800000000000008</v>
      </c>
      <c r="K15" s="12">
        <f t="shared" si="3"/>
        <v>2106</v>
      </c>
      <c r="L15" s="16">
        <f t="shared" si="4"/>
        <v>2148.12</v>
      </c>
      <c r="M15" s="1" t="str">
        <f t="shared" si="5"/>
        <v>salariu mic</v>
      </c>
      <c r="N15" s="1">
        <f t="shared" si="6"/>
        <v>2648.12</v>
      </c>
    </row>
    <row r="16" spans="1:14" s="1" customFormat="1" ht="11.25" x14ac:dyDescent="0.2"/>
    <row r="17" spans="3:12" x14ac:dyDescent="0.25">
      <c r="F17" s="11" t="s">
        <v>55</v>
      </c>
      <c r="G17" s="18">
        <f>SUM(G2:G15)</f>
        <v>42200</v>
      </c>
      <c r="J17" s="19" t="s">
        <v>61</v>
      </c>
      <c r="K17" s="19"/>
      <c r="L17" s="18">
        <f>MAX(L2:L15)</f>
        <v>3717.9</v>
      </c>
    </row>
    <row r="18" spans="3:12" x14ac:dyDescent="0.25">
      <c r="C18" s="11" t="s">
        <v>56</v>
      </c>
      <c r="D18" s="13">
        <v>0.19</v>
      </c>
      <c r="H18" s="19" t="s">
        <v>63</v>
      </c>
      <c r="I18" s="18">
        <f>AVERAGE(I2:I15)</f>
        <v>60.285714285714285</v>
      </c>
      <c r="J18" s="19" t="s">
        <v>60</v>
      </c>
      <c r="K18" s="19"/>
      <c r="L18" s="18">
        <f>MIN(L2:L15)</f>
        <v>1239.3</v>
      </c>
    </row>
    <row r="19" spans="3:12" x14ac:dyDescent="0.25">
      <c r="C19" s="11" t="s">
        <v>57</v>
      </c>
      <c r="D19" s="13">
        <v>0.02</v>
      </c>
    </row>
  </sheetData>
  <conditionalFormatting sqref="G2">
    <cfRule type="cellIs" dxfId="10" priority="6" operator="greaterThan">
      <formula>4500</formula>
    </cfRule>
  </conditionalFormatting>
  <conditionalFormatting sqref="H16">
    <cfRule type="cellIs" dxfId="9" priority="5" operator="greaterThan">
      <formula>$G$2</formula>
    </cfRule>
  </conditionalFormatting>
  <conditionalFormatting sqref="G2:G15">
    <cfRule type="cellIs" dxfId="8" priority="4" operator="greaterThan">
      <formula>3500</formula>
    </cfRule>
  </conditionalFormatting>
  <conditionalFormatting sqref="G4:G15">
    <cfRule type="cellIs" dxfId="7" priority="3" operator="lessThan">
      <formula>2500</formula>
    </cfRule>
  </conditionalFormatting>
  <conditionalFormatting sqref="M2">
    <cfRule type="cellIs" dxfId="6" priority="2" operator="equal">
      <formula>"salariu mic"</formula>
    </cfRule>
  </conditionalFormatting>
  <conditionalFormatting sqref="M2:M15">
    <cfRule type="containsText" dxfId="0" priority="1" operator="containsText" text="salariu mic">
      <formula>NOT(ISERROR(SEARCH("salariu mic",M2)))</formula>
    </cfRule>
  </conditionalFormatting>
  <dataValidations count="1">
    <dataValidation allowBlank="1" showInputMessage="1" showErrorMessage="1" promptTitle="Avertizare" prompt="&gt;=1500" sqref="G2:G15"/>
  </dataValidations>
  <pageMargins left="0.59185606060606055" right="0.39370078740157483" top="0.59055118110236227" bottom="0.59055118110236227" header="0.31496062992125984" footer="0.31496062992125984"/>
  <pageSetup paperSize="9" orientation="landscape" r:id="rId1"/>
  <headerFooter scaleWithDoc="0" alignWithMargins="0">
    <oddHeader>&amp;CS.C Procesorul, str. Viitorului, nr.18, sect.4, București</oddHeader>
    <oddFooter>&amp;C&amp;N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Sheet2</vt:lpstr>
      <vt:lpstr>Sheet3</vt:lpstr>
      <vt:lpstr>Firma_Procesorul</vt:lpstr>
      <vt:lpstr>Sheet4</vt:lpstr>
      <vt:lpstr>Firma_Procesorul!Print_Titles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</dc:creator>
  <cp:lastModifiedBy>Mihaela</cp:lastModifiedBy>
  <cp:lastPrinted>2012-01-04T13:33:25Z</cp:lastPrinted>
  <dcterms:created xsi:type="dcterms:W3CDTF">2012-01-04T12:05:51Z</dcterms:created>
  <dcterms:modified xsi:type="dcterms:W3CDTF">2012-01-05T13:16:45Z</dcterms:modified>
</cp:coreProperties>
</file>